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darshan\Desktop\SMP\v3\"/>
    </mc:Choice>
  </mc:AlternateContent>
  <xr:revisionPtr revIDLastSave="0" documentId="13_ncr:1_{23B0A3D7-FC4A-46CF-A819-FA537CBB0101}" xr6:coauthVersionLast="45" xr6:coauthVersionMax="45" xr10:uidLastSave="{00000000-0000-0000-0000-000000000000}"/>
  <bookViews>
    <workbookView showSheetTabs="0" xWindow="-120" yWindow="-120" windowWidth="20730" windowHeight="11160" xr2:uid="{00000000-000D-0000-FFFF-FFFF00000000}"/>
  </bookViews>
  <sheets>
    <sheet name="Tax audit Applicability Chec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2" i="1" l="1"/>
  <c r="G42" i="1"/>
  <c r="F42" i="1"/>
  <c r="E42" i="1"/>
  <c r="D42" i="1"/>
  <c r="H25" i="1"/>
  <c r="G25" i="1"/>
  <c r="F25" i="1"/>
  <c r="E25" i="1"/>
  <c r="D25" i="1"/>
  <c r="C25" i="1"/>
  <c r="I19" i="1" l="1"/>
  <c r="I25" i="1" l="1"/>
  <c r="J25" i="1" s="1"/>
  <c r="C42" i="1"/>
  <c r="I42" i="1" s="1"/>
  <c r="J42" i="1" s="1"/>
  <c r="I21" i="1"/>
  <c r="I17" i="1"/>
  <c r="I14" i="1"/>
  <c r="I12" i="1"/>
  <c r="I10" i="1"/>
  <c r="H15" i="1"/>
  <c r="H16" i="1" s="1"/>
  <c r="G15" i="1"/>
  <c r="G16" i="1" s="1"/>
  <c r="F15" i="1"/>
  <c r="F16" i="1" s="1"/>
  <c r="E15" i="1"/>
  <c r="D15" i="1"/>
  <c r="D16" i="1" s="1"/>
  <c r="H22" i="1"/>
  <c r="H23" i="1" s="1"/>
  <c r="G22" i="1"/>
  <c r="G23" i="1" s="1"/>
  <c r="F22" i="1"/>
  <c r="F23" i="1" s="1"/>
  <c r="E22" i="1"/>
  <c r="E23" i="1" s="1"/>
  <c r="D22" i="1"/>
  <c r="E16" i="1" l="1"/>
  <c r="D23" i="1"/>
  <c r="J12" i="1"/>
  <c r="J19" i="1"/>
  <c r="J14" i="1"/>
  <c r="J21" i="1"/>
  <c r="I38" i="1"/>
  <c r="I37" i="1"/>
  <c r="I35" i="1"/>
  <c r="I32" i="1"/>
  <c r="I31" i="1"/>
  <c r="I29" i="1"/>
  <c r="H33" i="1"/>
  <c r="H34" i="1" s="1"/>
  <c r="E33" i="1"/>
  <c r="E34" i="1" s="1"/>
  <c r="D33" i="1"/>
  <c r="D34" i="1" s="1"/>
  <c r="H39" i="1"/>
  <c r="H40" i="1" s="1"/>
  <c r="E39" i="1"/>
  <c r="E40" i="1" s="1"/>
  <c r="D39" i="1"/>
  <c r="D40" i="1" s="1"/>
  <c r="I20" i="1"/>
  <c r="C39" i="1"/>
  <c r="C33" i="1"/>
  <c r="B36" i="1"/>
  <c r="C34" i="1" l="1"/>
  <c r="J33" i="1"/>
  <c r="C40" i="1"/>
  <c r="J39" i="1"/>
  <c r="J38" i="1"/>
  <c r="J32" i="1"/>
  <c r="J20" i="1"/>
  <c r="J31" i="1"/>
  <c r="C15" i="1"/>
  <c r="I13" i="1"/>
  <c r="C22" i="1"/>
  <c r="I39" i="1"/>
  <c r="I40" i="1" s="1"/>
  <c r="I33" i="1"/>
  <c r="I34" i="1" s="1"/>
  <c r="B18" i="1"/>
  <c r="C23" i="1" l="1"/>
  <c r="J22" i="1"/>
  <c r="C16" i="1"/>
  <c r="J15" i="1"/>
  <c r="J37" i="1"/>
  <c r="J13" i="1"/>
  <c r="I15" i="1"/>
  <c r="I16" i="1" s="1"/>
  <c r="H3" i="1" s="1"/>
  <c r="I22" i="1"/>
  <c r="I23" i="1" s="1"/>
  <c r="H4" i="1" s="1"/>
  <c r="H2" i="1" l="1"/>
  <c r="I3" i="1" s="1"/>
</calcChain>
</file>

<file path=xl/sharedStrings.xml><?xml version="1.0" encoding="utf-8"?>
<sst xmlns="http://schemas.openxmlformats.org/spreadsheetml/2006/main" count="57" uniqueCount="50">
  <si>
    <t>Less:</t>
  </si>
  <si>
    <t>Petty cash</t>
  </si>
  <si>
    <t xml:space="preserve">Total </t>
  </si>
  <si>
    <t>Total</t>
  </si>
  <si>
    <t>TOTAL</t>
  </si>
  <si>
    <t>2. Cash deposited (Contra Entries)</t>
  </si>
  <si>
    <t>2. Cash withdrawal (Contra Entries)</t>
  </si>
  <si>
    <t>Deposits in bank (including cash credit &amp; OD accounts)</t>
  </si>
  <si>
    <t>Bank 1 (give name)</t>
  </si>
  <si>
    <t>Bank 2 (give name)</t>
  </si>
  <si>
    <t>Bank 4 (give name)</t>
  </si>
  <si>
    <t>Bank 3 (give name)</t>
  </si>
  <si>
    <t>Bank 5 (give name)</t>
  </si>
  <si>
    <t>Bank 6 (give name)</t>
  </si>
  <si>
    <t>Bank Payments for 44AB</t>
  </si>
  <si>
    <t>Payments would include loan repayments, capital withdrawal, asset purchased, etc.</t>
  </si>
  <si>
    <t>Bank receipts for 44AB</t>
  </si>
  <si>
    <t>Cash receipts</t>
  </si>
  <si>
    <t>Head Office</t>
  </si>
  <si>
    <t>Branch Office</t>
  </si>
  <si>
    <t>Depot</t>
  </si>
  <si>
    <t>Cash receipts / total receipts</t>
  </si>
  <si>
    <t>Cash payments / total payments</t>
  </si>
  <si>
    <t>Instructions:</t>
  </si>
  <si>
    <t>Receipts in bank / cash will include capital introduced, sale of assets, loan received, etc.</t>
  </si>
  <si>
    <t>Cash receipts for 44AB</t>
  </si>
  <si>
    <t>Cash payments for 44AB</t>
  </si>
  <si>
    <t>Error in closing balance</t>
  </si>
  <si>
    <t>1. Cheque deposited but returned</t>
  </si>
  <si>
    <t>1. Cheque deposited but returned and debited by bank</t>
  </si>
  <si>
    <t>1. Cash deposited in Bank (Contra Entries)</t>
  </si>
  <si>
    <t>1. Cash withdrawn from bank (Contra entries)</t>
  </si>
  <si>
    <t>3. Amount transferred from another Bank account (Contra Entries)</t>
  </si>
  <si>
    <t>3. Amount transferred to another Bank account (Contra Entries)</t>
  </si>
  <si>
    <t>2. Amount transferred from another cash balance (Contra Entries)</t>
  </si>
  <si>
    <t>2. Amount transferred to another cash balance (Contra Entries)</t>
  </si>
  <si>
    <t>Opening balance (01.04.2019)</t>
  </si>
  <si>
    <t>Enter Closing balance (31.03.2020)</t>
  </si>
  <si>
    <t>Errors to be corrected</t>
  </si>
  <si>
    <t>Details are to be filled up for financial year 2019-20 in amounts rounded off to nearest rupee</t>
  </si>
  <si>
    <t>Details to be filled only if total sales / turnover as per P&amp;L is more than Rs. 1 crore but less than Rs. 5 crore</t>
  </si>
  <si>
    <t>Total receipts as per cash Book</t>
  </si>
  <si>
    <t>Total payments as per cash book</t>
  </si>
  <si>
    <t xml:space="preserve">Total Debits as per bank statement </t>
  </si>
  <si>
    <t xml:space="preserve">Total Credits as per bank statement  </t>
  </si>
  <si>
    <t xml:space="preserve">Name of the Assessee: </t>
  </si>
  <si>
    <t>BANK TRANSACTIONS</t>
  </si>
  <si>
    <t>CASH TRANSACTIONS</t>
  </si>
  <si>
    <t>Tax Audit is compulsorily required to be conducted when provision of section 44AD(4) shall apply</t>
  </si>
  <si>
    <r>
      <t xml:space="preserve">This professional tool is that of the contributor. While every care is taken to ensure the accuracy of this professional tool, neither contributor nor the Western India Regional Council of The Institute of Chartered Accountants of India is liable for any inadvertant errors or any action taken on the basis of this professional tool. This professional tool has been downloaded from </t>
    </r>
    <r>
      <rPr>
        <b/>
        <sz val="11"/>
        <color theme="1"/>
        <rFont val="Calibri"/>
        <family val="2"/>
        <scheme val="minor"/>
      </rPr>
      <t>www.wirc-icai.org.</t>
    </r>
    <r>
      <rPr>
        <sz val="11"/>
        <color theme="1"/>
        <rFont val="Calibri"/>
        <family val="2"/>
        <scheme val="minor"/>
      </rPr>
      <t xml:space="preserve"> For any queries, kindly mail to the contributor at rohit.parekh@kcmehta.com.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</si>
</sst>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8" x14ac:knownFonts="1">
    <font>
      <sz val="11"/>
      <color theme="1"/>
      <name val="Calibri"/>
      <family val="2"/>
      <scheme val="minor"/>
    </font>
    <font>
      <b/>
      <sz val="11"/>
      <color theme="1"/>
      <name val="Calibri"/>
      <family val="2"/>
      <scheme val="minor"/>
    </font>
    <font>
      <sz val="11"/>
      <color theme="1"/>
      <name val="Calibri"/>
      <family val="2"/>
      <scheme val="minor"/>
    </font>
    <font>
      <b/>
      <u/>
      <sz val="11"/>
      <color theme="1"/>
      <name val="Calibri"/>
      <family val="2"/>
      <scheme val="minor"/>
    </font>
    <font>
      <b/>
      <sz val="11"/>
      <color rgb="FFFF0000"/>
      <name val="Calibri"/>
      <family val="2"/>
      <scheme val="minor"/>
    </font>
    <font>
      <sz val="11"/>
      <color theme="0"/>
      <name val="Calibri"/>
      <family val="2"/>
      <scheme val="minor"/>
    </font>
    <font>
      <b/>
      <sz val="24"/>
      <color theme="0"/>
      <name val="Calibri"/>
      <family val="2"/>
      <scheme val="minor"/>
    </font>
    <font>
      <b/>
      <sz val="13"/>
      <color theme="0"/>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0" fontId="0" fillId="0" borderId="0" xfId="0" applyFont="1" applyAlignment="1" applyProtection="1">
      <alignment horizontal="center"/>
      <protection hidden="1"/>
    </xf>
    <xf numFmtId="0" fontId="0" fillId="0" borderId="0" xfId="0" applyFont="1" applyProtection="1">
      <protection hidden="1"/>
    </xf>
    <xf numFmtId="10" fontId="0" fillId="0" borderId="0" xfId="2" applyNumberFormat="1" applyFont="1" applyAlignment="1" applyProtection="1">
      <alignment horizontal="center"/>
      <protection hidden="1"/>
    </xf>
    <xf numFmtId="164" fontId="0" fillId="0" borderId="1" xfId="1" applyNumberFormat="1" applyFont="1" applyBorder="1" applyProtection="1">
      <protection hidden="1"/>
    </xf>
    <xf numFmtId="164" fontId="0" fillId="5" borderId="1" xfId="1" applyNumberFormat="1" applyFont="1" applyFill="1" applyBorder="1" applyAlignment="1" applyProtection="1">
      <alignment vertical="top" wrapText="1"/>
      <protection hidden="1"/>
    </xf>
    <xf numFmtId="164" fontId="1" fillId="2" borderId="1" xfId="1" applyNumberFormat="1" applyFont="1" applyFill="1" applyBorder="1" applyAlignment="1" applyProtection="1">
      <alignment vertical="top" wrapText="1"/>
      <protection hidden="1"/>
    </xf>
    <xf numFmtId="164" fontId="1" fillId="0" borderId="1" xfId="1" applyNumberFormat="1" applyFont="1" applyFill="1" applyBorder="1" applyAlignment="1" applyProtection="1">
      <alignment vertical="top" wrapText="1"/>
      <protection hidden="1"/>
    </xf>
    <xf numFmtId="164" fontId="0" fillId="0" borderId="1" xfId="0" applyNumberFormat="1" applyFont="1" applyBorder="1" applyProtection="1">
      <protection hidden="1"/>
    </xf>
    <xf numFmtId="0" fontId="0" fillId="0" borderId="0" xfId="0" applyFont="1" applyAlignment="1" applyProtection="1">
      <alignment horizontal="right"/>
      <protection hidden="1"/>
    </xf>
    <xf numFmtId="0" fontId="0" fillId="0" borderId="0" xfId="0" applyProtection="1">
      <protection hidden="1"/>
    </xf>
    <xf numFmtId="0" fontId="0" fillId="0" borderId="0" xfId="0" applyFont="1" applyFill="1" applyBorder="1" applyAlignment="1" applyProtection="1">
      <alignment horizontal="right"/>
      <protection hidden="1"/>
    </xf>
    <xf numFmtId="0" fontId="1" fillId="0" borderId="0" xfId="0" applyFont="1" applyProtection="1">
      <protection hidden="1"/>
    </xf>
    <xf numFmtId="0" fontId="1" fillId="0" borderId="0" xfId="0" applyFont="1" applyFill="1" applyProtection="1">
      <protection hidden="1"/>
    </xf>
    <xf numFmtId="0" fontId="1" fillId="5" borderId="1" xfId="0" applyFont="1" applyFill="1" applyBorder="1" applyAlignment="1" applyProtection="1">
      <alignment horizontal="left"/>
      <protection hidden="1"/>
    </xf>
    <xf numFmtId="0" fontId="1" fillId="0" borderId="1" xfId="0" applyFont="1" applyBorder="1" applyAlignment="1" applyProtection="1">
      <alignment vertical="top" wrapText="1"/>
      <protection hidden="1"/>
    </xf>
    <xf numFmtId="0" fontId="1" fillId="3" borderId="1" xfId="0" applyFont="1" applyFill="1" applyBorder="1" applyAlignment="1" applyProtection="1">
      <alignment vertical="top"/>
      <protection hidden="1"/>
    </xf>
    <xf numFmtId="0" fontId="0" fillId="0" borderId="1" xfId="0" applyFont="1" applyBorder="1" applyProtection="1">
      <protection hidden="1"/>
    </xf>
    <xf numFmtId="0" fontId="1" fillId="5" borderId="1" xfId="0" applyFont="1" applyFill="1" applyBorder="1" applyAlignment="1" applyProtection="1">
      <alignment horizontal="right"/>
      <protection hidden="1"/>
    </xf>
    <xf numFmtId="0" fontId="1" fillId="2" borderId="1" xfId="0" applyFont="1" applyFill="1" applyBorder="1" applyProtection="1">
      <protection hidden="1"/>
    </xf>
    <xf numFmtId="0" fontId="1" fillId="0" borderId="1" xfId="0" applyFont="1" applyBorder="1" applyAlignment="1" applyProtection="1">
      <alignment vertical="top"/>
      <protection hidden="1"/>
    </xf>
    <xf numFmtId="164" fontId="0" fillId="0" borderId="1" xfId="1" applyNumberFormat="1" applyFont="1" applyBorder="1" applyAlignment="1" applyProtection="1">
      <alignment vertical="top" wrapText="1"/>
      <protection hidden="1"/>
    </xf>
    <xf numFmtId="0" fontId="1" fillId="4" borderId="1" xfId="0" applyFont="1" applyFill="1" applyBorder="1" applyAlignment="1" applyProtection="1">
      <alignment vertical="top" wrapText="1"/>
      <protection hidden="1"/>
    </xf>
    <xf numFmtId="0" fontId="0" fillId="0" borderId="1" xfId="0" applyFont="1" applyFill="1" applyBorder="1" applyProtection="1">
      <protection hidden="1"/>
    </xf>
    <xf numFmtId="0" fontId="5" fillId="0" borderId="0" xfId="0" applyFont="1" applyProtection="1">
      <protection hidden="1"/>
    </xf>
    <xf numFmtId="164" fontId="0" fillId="5" borderId="1" xfId="1" applyNumberFormat="1" applyFont="1" applyFill="1" applyBorder="1" applyAlignment="1" applyProtection="1">
      <alignment vertical="top" wrapText="1"/>
      <protection locked="0"/>
    </xf>
    <xf numFmtId="164" fontId="0" fillId="0" borderId="1" xfId="1" applyNumberFormat="1" applyFont="1" applyBorder="1" applyProtection="1">
      <protection locked="0"/>
    </xf>
    <xf numFmtId="164" fontId="0" fillId="0" borderId="1" xfId="1" applyNumberFormat="1" applyFont="1" applyBorder="1" applyAlignment="1" applyProtection="1">
      <alignment vertical="top" wrapText="1"/>
      <protection locked="0"/>
    </xf>
    <xf numFmtId="164" fontId="0" fillId="0" borderId="1" xfId="1" applyNumberFormat="1" applyFont="1" applyFill="1" applyBorder="1" applyAlignment="1" applyProtection="1">
      <alignment vertical="top" wrapText="1"/>
      <protection locked="0"/>
    </xf>
    <xf numFmtId="0" fontId="1" fillId="8" borderId="1" xfId="0" applyFont="1" applyFill="1" applyBorder="1" applyAlignment="1" applyProtection="1">
      <alignment vertical="top"/>
      <protection hidden="1"/>
    </xf>
    <xf numFmtId="0" fontId="1" fillId="8" borderId="1" xfId="0" applyFont="1" applyFill="1" applyBorder="1" applyAlignment="1" applyProtection="1">
      <alignment horizontal="center" vertical="center" wrapText="1"/>
      <protection hidden="1"/>
    </xf>
    <xf numFmtId="164" fontId="1" fillId="8" borderId="1" xfId="1" applyNumberFormat="1" applyFont="1" applyFill="1" applyBorder="1" applyAlignment="1" applyProtection="1">
      <alignment horizontal="center"/>
      <protection hidden="1"/>
    </xf>
    <xf numFmtId="0" fontId="0" fillId="7" borderId="0" xfId="0" applyFont="1" applyFill="1" applyAlignment="1" applyProtection="1">
      <alignment horizontal="justify" wrapText="1"/>
      <protection hidden="1"/>
    </xf>
    <xf numFmtId="0" fontId="3" fillId="0" borderId="0" xfId="0" applyFont="1" applyAlignment="1" applyProtection="1">
      <alignment horizontal="left"/>
      <protection hidden="1"/>
    </xf>
    <xf numFmtId="0" fontId="6" fillId="6" borderId="1" xfId="0" applyFont="1" applyFill="1" applyBorder="1" applyAlignment="1" applyProtection="1">
      <alignment horizontal="center" vertical="center" textRotation="90"/>
      <protection hidden="1"/>
    </xf>
    <xf numFmtId="0" fontId="6" fillId="6" borderId="2" xfId="0" applyFont="1" applyFill="1" applyBorder="1" applyAlignment="1" applyProtection="1">
      <alignment horizontal="center" vertical="center" textRotation="90"/>
      <protection hidden="1"/>
    </xf>
    <xf numFmtId="0" fontId="6" fillId="6" borderId="3" xfId="0" applyFont="1" applyFill="1" applyBorder="1" applyAlignment="1" applyProtection="1">
      <alignment horizontal="center" vertical="center" textRotation="90"/>
      <protection hidden="1"/>
    </xf>
    <xf numFmtId="0" fontId="6" fillId="6" borderId="4" xfId="0" applyFont="1" applyFill="1" applyBorder="1" applyAlignment="1" applyProtection="1">
      <alignment horizontal="center" vertical="center" textRotation="90"/>
      <protection hidden="1"/>
    </xf>
    <xf numFmtId="0" fontId="4" fillId="0" borderId="5" xfId="0" applyFont="1" applyBorder="1" applyAlignment="1" applyProtection="1">
      <alignment horizontal="center"/>
      <protection hidden="1"/>
    </xf>
    <xf numFmtId="0" fontId="7" fillId="9" borderId="0" xfId="0" applyFont="1" applyFill="1" applyAlignment="1" applyProtection="1">
      <alignment horizontal="center" vertical="center" wrapText="1"/>
      <protection hidden="1"/>
    </xf>
    <xf numFmtId="0" fontId="1" fillId="8" borderId="1" xfId="0" applyFont="1" applyFill="1" applyBorder="1" applyAlignment="1" applyProtection="1">
      <alignment horizontal="center" vertical="center" wrapText="1"/>
      <protection locked="0"/>
    </xf>
    <xf numFmtId="164" fontId="1" fillId="8" borderId="1" xfId="1" applyNumberFormat="1" applyFont="1" applyFill="1" applyBorder="1" applyAlignment="1" applyProtection="1">
      <alignment horizontal="center" wrapText="1"/>
      <protection locked="0"/>
    </xf>
    <xf numFmtId="164" fontId="1" fillId="8" borderId="1" xfId="1" applyNumberFormat="1" applyFont="1" applyFill="1" applyBorder="1" applyAlignment="1" applyProtection="1">
      <alignment horizontal="center"/>
      <protection locked="0"/>
    </xf>
  </cellXfs>
  <cellStyles count="3">
    <cellStyle name="Comma" xfId="1" builtinId="3"/>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showGridLines="0" tabSelected="1" zoomScaleNormal="100" workbookViewId="0">
      <pane ySplit="5" topLeftCell="A6" activePane="bottomLeft" state="frozen"/>
      <selection pane="bottomLeft" activeCell="E27" sqref="E27"/>
    </sheetView>
  </sheetViews>
  <sheetFormatPr defaultRowHeight="15" x14ac:dyDescent="0.25"/>
  <cols>
    <col min="1" max="1" width="7.42578125" style="2" bestFit="1" customWidth="1"/>
    <col min="2" max="2" width="63.5703125" style="2" customWidth="1"/>
    <col min="3" max="13" width="15.7109375" style="2" customWidth="1"/>
    <col min="14" max="16384" width="9.140625" style="2"/>
  </cols>
  <sheetData>
    <row r="1" spans="1:10" x14ac:dyDescent="0.25">
      <c r="A1" s="33" t="s">
        <v>23</v>
      </c>
      <c r="B1" s="33"/>
    </row>
    <row r="2" spans="1:10" ht="15" customHeight="1" x14ac:dyDescent="0.25">
      <c r="A2" s="1">
        <v>1</v>
      </c>
      <c r="B2" s="2" t="s">
        <v>40</v>
      </c>
      <c r="G2" s="9" t="s">
        <v>38</v>
      </c>
      <c r="H2" s="1">
        <f>COUNTIF(J8:J42,"*error*")</f>
        <v>0</v>
      </c>
    </row>
    <row r="3" spans="1:10" ht="15" customHeight="1" x14ac:dyDescent="0.25">
      <c r="A3" s="1">
        <v>2</v>
      </c>
      <c r="B3" s="10" t="s">
        <v>24</v>
      </c>
      <c r="G3" s="11" t="s">
        <v>21</v>
      </c>
      <c r="H3" s="3">
        <f>I34/(I16+I34)</f>
        <v>0.48717948717948717</v>
      </c>
      <c r="I3" s="39" t="str">
        <f>IF(H2&gt;0,"CORRECT ERRORS",IF(OR(H3&gt;5%,H4&gt;5%),"APPLICABLE","NOT APPLICABLE"))</f>
        <v>APPLICABLE</v>
      </c>
    </row>
    <row r="4" spans="1:10" x14ac:dyDescent="0.25">
      <c r="A4" s="1">
        <v>3</v>
      </c>
      <c r="B4" s="10" t="s">
        <v>15</v>
      </c>
      <c r="G4" s="11" t="s">
        <v>22</v>
      </c>
      <c r="H4" s="3">
        <f>I40/(I23+I40)</f>
        <v>0.47058823529411764</v>
      </c>
      <c r="I4" s="39"/>
    </row>
    <row r="5" spans="1:10" ht="15" customHeight="1" x14ac:dyDescent="0.25">
      <c r="A5" s="1">
        <v>4</v>
      </c>
      <c r="B5" s="10" t="s">
        <v>48</v>
      </c>
    </row>
    <row r="6" spans="1:10" x14ac:dyDescent="0.25">
      <c r="C6" s="12"/>
    </row>
    <row r="7" spans="1:10" x14ac:dyDescent="0.25">
      <c r="B7" s="13" t="s">
        <v>45</v>
      </c>
      <c r="C7" s="38" t="s">
        <v>39</v>
      </c>
      <c r="D7" s="38"/>
      <c r="E7" s="38"/>
      <c r="F7" s="38"/>
      <c r="G7" s="38"/>
      <c r="H7" s="38"/>
      <c r="I7" s="38"/>
    </row>
    <row r="8" spans="1:10" ht="30" customHeight="1" x14ac:dyDescent="0.25">
      <c r="A8" s="35" t="s">
        <v>46</v>
      </c>
      <c r="B8" s="29" t="s">
        <v>7</v>
      </c>
      <c r="C8" s="40" t="s">
        <v>8</v>
      </c>
      <c r="D8" s="40" t="s">
        <v>9</v>
      </c>
      <c r="E8" s="40" t="s">
        <v>11</v>
      </c>
      <c r="F8" s="40" t="s">
        <v>10</v>
      </c>
      <c r="G8" s="40" t="s">
        <v>12</v>
      </c>
      <c r="H8" s="40" t="s">
        <v>13</v>
      </c>
      <c r="I8" s="30" t="s">
        <v>4</v>
      </c>
    </row>
    <row r="9" spans="1:10" x14ac:dyDescent="0.25">
      <c r="A9" s="36"/>
      <c r="B9" s="14" t="s">
        <v>36</v>
      </c>
      <c r="C9" s="25"/>
      <c r="D9" s="25"/>
      <c r="E9" s="25"/>
      <c r="F9" s="25"/>
      <c r="G9" s="25"/>
      <c r="H9" s="25"/>
      <c r="I9" s="5"/>
    </row>
    <row r="10" spans="1:10" x14ac:dyDescent="0.25">
      <c r="A10" s="36"/>
      <c r="B10" s="15" t="s">
        <v>44</v>
      </c>
      <c r="C10" s="26">
        <v>100000</v>
      </c>
      <c r="D10" s="26"/>
      <c r="E10" s="26"/>
      <c r="F10" s="26"/>
      <c r="G10" s="26"/>
      <c r="H10" s="26"/>
      <c r="I10" s="4">
        <f>SUM(C10:H10)</f>
        <v>100000</v>
      </c>
    </row>
    <row r="11" spans="1:10" x14ac:dyDescent="0.25">
      <c r="A11" s="36"/>
      <c r="B11" s="16" t="s">
        <v>0</v>
      </c>
      <c r="C11" s="4"/>
      <c r="D11" s="4"/>
      <c r="E11" s="4"/>
      <c r="F11" s="4"/>
      <c r="G11" s="4"/>
      <c r="H11" s="4"/>
      <c r="I11" s="4"/>
    </row>
    <row r="12" spans="1:10" x14ac:dyDescent="0.25">
      <c r="A12" s="36"/>
      <c r="B12" s="17" t="s">
        <v>28</v>
      </c>
      <c r="C12" s="26"/>
      <c r="D12" s="26"/>
      <c r="E12" s="26"/>
      <c r="F12" s="26"/>
      <c r="G12" s="26"/>
      <c r="H12" s="26"/>
      <c r="I12" s="4">
        <f t="shared" ref="I12:I14" si="0">SUM(C12:H12)</f>
        <v>0</v>
      </c>
      <c r="J12" s="2" t="str">
        <f>IF(I19=I12,"","Error-this total should equal to Cheque deposited but returned and debited by bank below")</f>
        <v/>
      </c>
    </row>
    <row r="13" spans="1:10" x14ac:dyDescent="0.25">
      <c r="A13" s="36"/>
      <c r="B13" s="17" t="s">
        <v>5</v>
      </c>
      <c r="C13" s="26"/>
      <c r="D13" s="26"/>
      <c r="E13" s="26"/>
      <c r="F13" s="26"/>
      <c r="G13" s="26"/>
      <c r="H13" s="26"/>
      <c r="I13" s="4">
        <f t="shared" si="0"/>
        <v>0</v>
      </c>
      <c r="J13" s="2" t="str">
        <f>IF(I37=I13,"","Error-this total should equal to Cash deposited in Bank (Contra Entries) below")</f>
        <v/>
      </c>
    </row>
    <row r="14" spans="1:10" x14ac:dyDescent="0.25">
      <c r="A14" s="36"/>
      <c r="B14" s="17" t="s">
        <v>32</v>
      </c>
      <c r="C14" s="26"/>
      <c r="D14" s="26"/>
      <c r="E14" s="26"/>
      <c r="F14" s="26"/>
      <c r="G14" s="26"/>
      <c r="H14" s="26"/>
      <c r="I14" s="4">
        <f t="shared" si="0"/>
        <v>0</v>
      </c>
      <c r="J14" s="2" t="str">
        <f>IF(I21=I14,"","Error-this total should equal to Amount transferred to another Bank account (Contra Entries) below")</f>
        <v/>
      </c>
    </row>
    <row r="15" spans="1:10" x14ac:dyDescent="0.25">
      <c r="A15" s="36"/>
      <c r="B15" s="18" t="s">
        <v>3</v>
      </c>
      <c r="C15" s="5">
        <f>SUM(C12:C14)</f>
        <v>0</v>
      </c>
      <c r="D15" s="5">
        <f t="shared" ref="D15:I15" si="1">SUM(D12:D14)</f>
        <v>0</v>
      </c>
      <c r="E15" s="5">
        <f t="shared" si="1"/>
        <v>0</v>
      </c>
      <c r="F15" s="5">
        <f t="shared" si="1"/>
        <v>0</v>
      </c>
      <c r="G15" s="5">
        <f t="shared" si="1"/>
        <v>0</v>
      </c>
      <c r="H15" s="5">
        <f t="shared" si="1"/>
        <v>0</v>
      </c>
      <c r="I15" s="5">
        <f t="shared" si="1"/>
        <v>0</v>
      </c>
      <c r="J15" s="2" t="str">
        <f>IF(OR(C15&gt;C10,D15&gt;D10,E15&gt;E10,F15&gt;F10,G15&gt;G10,H15&gt;H10),"Error-individual total cannot be less than total credits in bank statement","")</f>
        <v/>
      </c>
    </row>
    <row r="16" spans="1:10" x14ac:dyDescent="0.25">
      <c r="A16" s="36"/>
      <c r="B16" s="19" t="s">
        <v>16</v>
      </c>
      <c r="C16" s="6">
        <f>+C10-C15</f>
        <v>100000</v>
      </c>
      <c r="D16" s="6">
        <f t="shared" ref="D16:I16" si="2">+D10-D15</f>
        <v>0</v>
      </c>
      <c r="E16" s="6">
        <f t="shared" si="2"/>
        <v>0</v>
      </c>
      <c r="F16" s="6">
        <f t="shared" si="2"/>
        <v>0</v>
      </c>
      <c r="G16" s="6">
        <f t="shared" si="2"/>
        <v>0</v>
      </c>
      <c r="H16" s="6">
        <f t="shared" si="2"/>
        <v>0</v>
      </c>
      <c r="I16" s="6">
        <f t="shared" si="2"/>
        <v>100000</v>
      </c>
    </row>
    <row r="17" spans="1:10" x14ac:dyDescent="0.25">
      <c r="A17" s="36"/>
      <c r="B17" s="20" t="s">
        <v>43</v>
      </c>
      <c r="C17" s="27">
        <v>50000</v>
      </c>
      <c r="D17" s="26"/>
      <c r="E17" s="26"/>
      <c r="F17" s="26"/>
      <c r="G17" s="26"/>
      <c r="H17" s="26"/>
      <c r="I17" s="4">
        <f t="shared" ref="I17:I21" si="3">SUM(C17:H17)</f>
        <v>50000</v>
      </c>
    </row>
    <row r="18" spans="1:10" x14ac:dyDescent="0.25">
      <c r="A18" s="36"/>
      <c r="B18" s="22" t="str">
        <f>+B11</f>
        <v>Less:</v>
      </c>
      <c r="C18" s="21"/>
      <c r="D18" s="4"/>
      <c r="E18" s="4"/>
      <c r="F18" s="4"/>
      <c r="G18" s="4"/>
      <c r="H18" s="4"/>
      <c r="I18" s="4"/>
    </row>
    <row r="19" spans="1:10" x14ac:dyDescent="0.25">
      <c r="A19" s="36"/>
      <c r="B19" s="17" t="s">
        <v>29</v>
      </c>
      <c r="C19" s="27"/>
      <c r="D19" s="26"/>
      <c r="E19" s="26"/>
      <c r="F19" s="26"/>
      <c r="G19" s="26"/>
      <c r="H19" s="26"/>
      <c r="I19" s="4">
        <f t="shared" si="3"/>
        <v>0</v>
      </c>
      <c r="J19" s="2" t="str">
        <f>IF(I12=I19,"","Error-this total should equal to Cheque deposited but returned above")</f>
        <v/>
      </c>
    </row>
    <row r="20" spans="1:10" x14ac:dyDescent="0.25">
      <c r="A20" s="36"/>
      <c r="B20" s="17" t="s">
        <v>6</v>
      </c>
      <c r="C20" s="27">
        <v>5000</v>
      </c>
      <c r="D20" s="26"/>
      <c r="E20" s="26"/>
      <c r="F20" s="26"/>
      <c r="G20" s="26"/>
      <c r="H20" s="26"/>
      <c r="I20" s="4">
        <f t="shared" si="3"/>
        <v>5000</v>
      </c>
      <c r="J20" s="2" t="str">
        <f>IF(I20=I31,"","Error-this total should equal to Cash withdrawn from bank (Contra entries) below")</f>
        <v/>
      </c>
    </row>
    <row r="21" spans="1:10" x14ac:dyDescent="0.25">
      <c r="A21" s="36"/>
      <c r="B21" s="17" t="s">
        <v>33</v>
      </c>
      <c r="C21" s="27"/>
      <c r="D21" s="26"/>
      <c r="E21" s="26"/>
      <c r="F21" s="26"/>
      <c r="G21" s="26"/>
      <c r="H21" s="26"/>
      <c r="I21" s="4">
        <f t="shared" si="3"/>
        <v>0</v>
      </c>
      <c r="J21" s="2" t="str">
        <f>IF(I14=I21,"","Error-this total should equal to Amount transferred to another Bank account (Contra Entries) above")</f>
        <v/>
      </c>
    </row>
    <row r="22" spans="1:10" x14ac:dyDescent="0.25">
      <c r="A22" s="36"/>
      <c r="B22" s="18" t="s">
        <v>3</v>
      </c>
      <c r="C22" s="5">
        <f>SUM(C19:C21)</f>
        <v>5000</v>
      </c>
      <c r="D22" s="5">
        <f t="shared" ref="D22:I22" si="4">SUM(D19:D21)</f>
        <v>0</v>
      </c>
      <c r="E22" s="5">
        <f t="shared" si="4"/>
        <v>0</v>
      </c>
      <c r="F22" s="5">
        <f t="shared" si="4"/>
        <v>0</v>
      </c>
      <c r="G22" s="5">
        <f t="shared" si="4"/>
        <v>0</v>
      </c>
      <c r="H22" s="5">
        <f t="shared" si="4"/>
        <v>0</v>
      </c>
      <c r="I22" s="5">
        <f t="shared" si="4"/>
        <v>5000</v>
      </c>
      <c r="J22" s="2" t="str">
        <f>IF(OR(C22&gt;C17,D22&gt;D17,E22&gt;E17,F22&gt;F17,G22&gt;G17,H22&gt;H17),"Error-individual total cannot be less than total debits in bank statement","")</f>
        <v/>
      </c>
    </row>
    <row r="23" spans="1:10" x14ac:dyDescent="0.25">
      <c r="A23" s="36"/>
      <c r="B23" s="19" t="s">
        <v>14</v>
      </c>
      <c r="C23" s="6">
        <f>+C17-C22</f>
        <v>45000</v>
      </c>
      <c r="D23" s="6">
        <f t="shared" ref="D23:I23" si="5">+D17-D22</f>
        <v>0</v>
      </c>
      <c r="E23" s="6">
        <f t="shared" si="5"/>
        <v>0</v>
      </c>
      <c r="F23" s="6">
        <f t="shared" si="5"/>
        <v>0</v>
      </c>
      <c r="G23" s="6">
        <f t="shared" si="5"/>
        <v>0</v>
      </c>
      <c r="H23" s="6">
        <f t="shared" si="5"/>
        <v>0</v>
      </c>
      <c r="I23" s="6">
        <f t="shared" si="5"/>
        <v>45000</v>
      </c>
    </row>
    <row r="24" spans="1:10" x14ac:dyDescent="0.25">
      <c r="A24" s="36"/>
      <c r="B24" s="14" t="s">
        <v>37</v>
      </c>
      <c r="C24" s="25">
        <v>50000</v>
      </c>
      <c r="D24" s="25"/>
      <c r="E24" s="25"/>
      <c r="F24" s="25"/>
      <c r="G24" s="25"/>
      <c r="H24" s="25"/>
      <c r="I24" s="5"/>
    </row>
    <row r="25" spans="1:10" x14ac:dyDescent="0.25">
      <c r="A25" s="37"/>
      <c r="B25" s="23" t="s">
        <v>27</v>
      </c>
      <c r="C25" s="8">
        <f>C9+C10-C17-C24</f>
        <v>0</v>
      </c>
      <c r="D25" s="8">
        <f t="shared" ref="D25:H25" si="6">D9+D10-D17-D24</f>
        <v>0</v>
      </c>
      <c r="E25" s="8">
        <f t="shared" si="6"/>
        <v>0</v>
      </c>
      <c r="F25" s="8">
        <f t="shared" si="6"/>
        <v>0</v>
      </c>
      <c r="G25" s="8">
        <f t="shared" si="6"/>
        <v>0</v>
      </c>
      <c r="H25" s="8">
        <f t="shared" si="6"/>
        <v>0</v>
      </c>
      <c r="I25" s="7">
        <f>SUM(C25:H25)</f>
        <v>0</v>
      </c>
      <c r="J25" s="2" t="str">
        <f>IF(I25&lt;&gt;0,"Please correct the error","")</f>
        <v/>
      </c>
    </row>
    <row r="26" spans="1:10" x14ac:dyDescent="0.25">
      <c r="A26" s="24"/>
    </row>
    <row r="27" spans="1:10" ht="15" customHeight="1" x14ac:dyDescent="0.25">
      <c r="A27" s="34" t="s">
        <v>47</v>
      </c>
      <c r="B27" s="29" t="s">
        <v>17</v>
      </c>
      <c r="C27" s="41" t="s">
        <v>18</v>
      </c>
      <c r="D27" s="42" t="s">
        <v>19</v>
      </c>
      <c r="E27" s="42" t="s">
        <v>20</v>
      </c>
      <c r="F27" s="42" t="s">
        <v>1</v>
      </c>
      <c r="G27" s="42"/>
      <c r="H27" s="42"/>
      <c r="I27" s="31" t="s">
        <v>3</v>
      </c>
    </row>
    <row r="28" spans="1:10" ht="15" customHeight="1" x14ac:dyDescent="0.25">
      <c r="A28" s="34"/>
      <c r="B28" s="14" t="s">
        <v>36</v>
      </c>
      <c r="C28" s="25"/>
      <c r="D28" s="25"/>
      <c r="E28" s="25"/>
      <c r="F28" s="25"/>
      <c r="G28" s="25"/>
      <c r="H28" s="25"/>
      <c r="I28" s="5"/>
    </row>
    <row r="29" spans="1:10" x14ac:dyDescent="0.25">
      <c r="A29" s="34"/>
      <c r="B29" s="15" t="s">
        <v>41</v>
      </c>
      <c r="C29" s="28">
        <v>100000</v>
      </c>
      <c r="D29" s="27"/>
      <c r="E29" s="26"/>
      <c r="F29" s="26"/>
      <c r="G29" s="26"/>
      <c r="H29" s="26"/>
      <c r="I29" s="4">
        <f>SUM(C29:H29)</f>
        <v>100000</v>
      </c>
    </row>
    <row r="30" spans="1:10" x14ac:dyDescent="0.25">
      <c r="A30" s="34"/>
      <c r="B30" s="16" t="s">
        <v>0</v>
      </c>
      <c r="C30" s="4"/>
      <c r="D30" s="4"/>
      <c r="E30" s="4"/>
      <c r="F30" s="4"/>
      <c r="G30" s="4"/>
      <c r="H30" s="4"/>
      <c r="I30" s="4"/>
    </row>
    <row r="31" spans="1:10" x14ac:dyDescent="0.25">
      <c r="A31" s="34"/>
      <c r="B31" s="17" t="s">
        <v>31</v>
      </c>
      <c r="C31" s="26">
        <v>5000</v>
      </c>
      <c r="D31" s="26"/>
      <c r="E31" s="26"/>
      <c r="F31" s="26"/>
      <c r="G31" s="26"/>
      <c r="H31" s="26"/>
      <c r="I31" s="4">
        <f>SUM(C31:H31)</f>
        <v>5000</v>
      </c>
      <c r="J31" s="2" t="str">
        <f>IF(I20=I31,"","Error-this total should equal to Cash withdrawal (Contra Entries) above")</f>
        <v/>
      </c>
    </row>
    <row r="32" spans="1:10" x14ac:dyDescent="0.25">
      <c r="A32" s="34"/>
      <c r="B32" s="17" t="s">
        <v>34</v>
      </c>
      <c r="C32" s="26"/>
      <c r="D32" s="26"/>
      <c r="E32" s="26"/>
      <c r="F32" s="26"/>
      <c r="G32" s="26"/>
      <c r="H32" s="26"/>
      <c r="I32" s="4">
        <f>SUM(C32:H32)</f>
        <v>0</v>
      </c>
      <c r="J32" s="2" t="str">
        <f>IF(I38=I32,"","Error-this total should equal to Amount transferred to another cash balance (Contra Entries) above")</f>
        <v/>
      </c>
    </row>
    <row r="33" spans="1:10" x14ac:dyDescent="0.25">
      <c r="A33" s="34"/>
      <c r="B33" s="18" t="s">
        <v>2</v>
      </c>
      <c r="C33" s="5">
        <f>SUM(C31:C32)</f>
        <v>5000</v>
      </c>
      <c r="D33" s="5">
        <f>SUM(D31:D32)</f>
        <v>0</v>
      </c>
      <c r="E33" s="5">
        <f>SUM(E31:E32)</f>
        <v>0</v>
      </c>
      <c r="F33" s="5"/>
      <c r="G33" s="5"/>
      <c r="H33" s="5">
        <f>SUM(H31:H32)</f>
        <v>0</v>
      </c>
      <c r="I33" s="5">
        <f>SUM(I31:I32)</f>
        <v>5000</v>
      </c>
      <c r="J33" s="2" t="str">
        <f>IF(OR(C33&gt;C29,D33&gt;D29,E33&gt;E29,F33&gt;F29,G33&gt;G29,H33&gt;H29),"Error-individual total cannot be less than total receipts as per cash book","")</f>
        <v/>
      </c>
    </row>
    <row r="34" spans="1:10" x14ac:dyDescent="0.25">
      <c r="A34" s="34"/>
      <c r="B34" s="19" t="s">
        <v>25</v>
      </c>
      <c r="C34" s="6">
        <f>+C29-C33</f>
        <v>95000</v>
      </c>
      <c r="D34" s="6">
        <f>+D29-D33</f>
        <v>0</v>
      </c>
      <c r="E34" s="6">
        <f>+E29-E33</f>
        <v>0</v>
      </c>
      <c r="F34" s="6"/>
      <c r="G34" s="6"/>
      <c r="H34" s="6">
        <f>+H29-H33</f>
        <v>0</v>
      </c>
      <c r="I34" s="6">
        <f>+I29-I33</f>
        <v>95000</v>
      </c>
    </row>
    <row r="35" spans="1:10" x14ac:dyDescent="0.25">
      <c r="A35" s="34"/>
      <c r="B35" s="20" t="s">
        <v>42</v>
      </c>
      <c r="C35" s="26">
        <v>40000</v>
      </c>
      <c r="D35" s="26"/>
      <c r="E35" s="26"/>
      <c r="F35" s="26"/>
      <c r="G35" s="26"/>
      <c r="H35" s="26"/>
      <c r="I35" s="4">
        <f>SUM(C35:H35)</f>
        <v>40000</v>
      </c>
    </row>
    <row r="36" spans="1:10" x14ac:dyDescent="0.25">
      <c r="A36" s="34"/>
      <c r="B36" s="22" t="str">
        <f>+B30</f>
        <v>Less:</v>
      </c>
      <c r="C36" s="4"/>
      <c r="D36" s="4"/>
      <c r="E36" s="4"/>
      <c r="F36" s="4"/>
      <c r="G36" s="4"/>
      <c r="H36" s="4"/>
      <c r="I36" s="4"/>
    </row>
    <row r="37" spans="1:10" x14ac:dyDescent="0.25">
      <c r="A37" s="34"/>
      <c r="B37" s="17" t="s">
        <v>30</v>
      </c>
      <c r="C37" s="26"/>
      <c r="D37" s="26"/>
      <c r="E37" s="26"/>
      <c r="F37" s="26"/>
      <c r="G37" s="26"/>
      <c r="H37" s="26"/>
      <c r="I37" s="4">
        <f>SUM(C37:H37)</f>
        <v>0</v>
      </c>
      <c r="J37" s="2" t="str">
        <f>IF(I13=I37,"","Error-this total should equal to Cash deposited (Contra Entries) above")</f>
        <v/>
      </c>
    </row>
    <row r="38" spans="1:10" x14ac:dyDescent="0.25">
      <c r="A38" s="34"/>
      <c r="B38" s="17" t="s">
        <v>35</v>
      </c>
      <c r="C38" s="26"/>
      <c r="D38" s="26"/>
      <c r="E38" s="26"/>
      <c r="F38" s="26"/>
      <c r="G38" s="26"/>
      <c r="H38" s="26"/>
      <c r="I38" s="4">
        <f>SUM(C38:H38)</f>
        <v>0</v>
      </c>
      <c r="J38" s="2" t="str">
        <f>IF(I32=I38,"","Error-this total should equal to Amount transferred from another cash balance (Contra Entries) above")</f>
        <v/>
      </c>
    </row>
    <row r="39" spans="1:10" x14ac:dyDescent="0.25">
      <c r="A39" s="34"/>
      <c r="B39" s="18" t="s">
        <v>2</v>
      </c>
      <c r="C39" s="5">
        <f>SUM(C37:C38)</f>
        <v>0</v>
      </c>
      <c r="D39" s="5">
        <f>SUM(D37:D38)</f>
        <v>0</v>
      </c>
      <c r="E39" s="5">
        <f>SUM(E37:E38)</f>
        <v>0</v>
      </c>
      <c r="F39" s="5"/>
      <c r="G39" s="5"/>
      <c r="H39" s="5">
        <f>SUM(H37:H38)</f>
        <v>0</v>
      </c>
      <c r="I39" s="5">
        <f>SUM(I37:I38)</f>
        <v>0</v>
      </c>
      <c r="J39" s="2" t="str">
        <f>IF(OR(C39&gt;C35,D39&gt;D35,E39&gt;E35,F39&gt;F35,G39&gt;G35,H39&gt;H35),"Error-individual total cannot be less than total payments as per cash book","")</f>
        <v/>
      </c>
    </row>
    <row r="40" spans="1:10" x14ac:dyDescent="0.25">
      <c r="A40" s="34"/>
      <c r="B40" s="19" t="s">
        <v>26</v>
      </c>
      <c r="C40" s="6">
        <f>+C35-C39</f>
        <v>40000</v>
      </c>
      <c r="D40" s="6">
        <f>+D35-D39</f>
        <v>0</v>
      </c>
      <c r="E40" s="6">
        <f>+E35-E39</f>
        <v>0</v>
      </c>
      <c r="F40" s="6"/>
      <c r="G40" s="6"/>
      <c r="H40" s="6">
        <f>+H35-H39</f>
        <v>0</v>
      </c>
      <c r="I40" s="6">
        <f>+I35-I39</f>
        <v>40000</v>
      </c>
    </row>
    <row r="41" spans="1:10" x14ac:dyDescent="0.25">
      <c r="A41" s="34"/>
      <c r="B41" s="14" t="s">
        <v>37</v>
      </c>
      <c r="C41" s="25">
        <v>60000</v>
      </c>
      <c r="D41" s="25"/>
      <c r="E41" s="25"/>
      <c r="F41" s="25"/>
      <c r="G41" s="25"/>
      <c r="H41" s="25"/>
      <c r="I41" s="5"/>
    </row>
    <row r="42" spans="1:10" x14ac:dyDescent="0.25">
      <c r="A42" s="34"/>
      <c r="B42" s="17" t="s">
        <v>27</v>
      </c>
      <c r="C42" s="4">
        <f>C28+C29-C35-C41</f>
        <v>0</v>
      </c>
      <c r="D42" s="4">
        <f t="shared" ref="D42:H42" si="7">D28+D29-D35-D41</f>
        <v>0</v>
      </c>
      <c r="E42" s="4">
        <f t="shared" si="7"/>
        <v>0</v>
      </c>
      <c r="F42" s="4">
        <f t="shared" si="7"/>
        <v>0</v>
      </c>
      <c r="G42" s="4">
        <f t="shared" si="7"/>
        <v>0</v>
      </c>
      <c r="H42" s="4">
        <f t="shared" si="7"/>
        <v>0</v>
      </c>
      <c r="I42" s="7">
        <f>SUM(C42:H42)</f>
        <v>0</v>
      </c>
      <c r="J42" s="2" t="str">
        <f>IF(I42&lt;&gt;0,"Please correct the error","")</f>
        <v/>
      </c>
    </row>
    <row r="44" spans="1:10" ht="45" customHeight="1" x14ac:dyDescent="0.25">
      <c r="A44" s="32" t="s">
        <v>49</v>
      </c>
      <c r="B44" s="32"/>
      <c r="C44" s="32"/>
      <c r="D44" s="32"/>
      <c r="E44" s="32"/>
      <c r="F44" s="32"/>
      <c r="G44" s="32"/>
      <c r="H44" s="32"/>
      <c r="I44" s="32"/>
    </row>
  </sheetData>
  <sheetProtection algorithmName="SHA-512" hashValue="hMS69m732zkOxiK1JV7zAE+KaHSj7Iblb9CoGO4puzjd5W7Ot3joZX/TFaemS4g+E0SF++n3fG/eo/huoSI0gQ==" saltValue="YgBbpmMFOAsIPdFT5S3OFA==" spinCount="100000" sheet="1" objects="1" scenarios="1" selectLockedCells="1"/>
  <protectedRanges>
    <protectedRange sqref="C41:I41" name="Cash closing"/>
    <protectedRange sqref="C24:H24" name="Bank closing"/>
    <protectedRange sqref="C35:H39" name="Cash payments"/>
    <protectedRange sqref="C27:H32" name="Cash receipts"/>
    <protectedRange sqref="B7" name="Name"/>
    <protectedRange sqref="C8:H14" name="Bank receipts"/>
    <protectedRange sqref="C17:H21" name="Bank payments"/>
  </protectedRanges>
  <mergeCells count="6">
    <mergeCell ref="A44:I44"/>
    <mergeCell ref="A1:B1"/>
    <mergeCell ref="A27:A42"/>
    <mergeCell ref="A8:A25"/>
    <mergeCell ref="C7:I7"/>
    <mergeCell ref="I3:I4"/>
  </mergeCells>
  <conditionalFormatting sqref="H2">
    <cfRule type="cellIs" dxfId="0" priority="1"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Tax audit Applicability Check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Neela Shah</dc:creator>
  <cp:lastModifiedBy>Darshan Dudhoria</cp:lastModifiedBy>
  <dcterms:created xsi:type="dcterms:W3CDTF">2015-06-05T18:17:20Z</dcterms:created>
  <dcterms:modified xsi:type="dcterms:W3CDTF">2020-10-31T12:24:43Z</dcterms:modified>
</cp:coreProperties>
</file>